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SETEMBRO 2012" sheetId="1" r:id="rId1"/>
  </sheets>
  <definedNames>
    <definedName name="_xlnm.Print_Area" localSheetId="0">'SETEMBRO 2012'!$A$1:$G$119</definedName>
  </definedNames>
  <calcPr fullCalcOnLoad="1"/>
</workbook>
</file>

<file path=xl/sharedStrings.xml><?xml version="1.0" encoding="utf-8"?>
<sst xmlns="http://schemas.openxmlformats.org/spreadsheetml/2006/main" count="86" uniqueCount="85">
  <si>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</si>
  <si>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</si>
  <si>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</si>
  <si>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</si>
  <si>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</si>
  <si>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</si>
  <si>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</si>
  <si>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</si>
  <si>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</si>
  <si>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</si>
  <si>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</si>
  <si>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</si>
  <si>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</si>
  <si>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</si>
  <si>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</si>
  <si>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</si>
  <si>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</si>
  <si>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</si>
  <si>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</si>
  <si>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</si>
  <si>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</si>
  <si>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</si>
  <si>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</si>
  <si>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Pgto. hospedagem  para delegados - Congresso da ADUNEB (ch 850369)</t>
  </si>
  <si>
    <t>Pgto. transporte delegados para III CONGRESSO ADUNEB (ch 850374)</t>
  </si>
  <si>
    <t>Pgto. crachás de identificação (ch 850374)</t>
  </si>
  <si>
    <t>Pgto. de músico para abertura do III CONGRESSO ADUNEB (ch 850376)</t>
  </si>
  <si>
    <t>Pgto. contratação de buffet para abertura do III CONGRESSO ADUNEB (ch 850376)</t>
  </si>
  <si>
    <t>Pgto. confecção de blocos para anotações (ch 850378)</t>
  </si>
  <si>
    <t>Pgto. passagens para III CONGRESSO ADUNEB (ch 850374 / 377 / 380)</t>
  </si>
  <si>
    <t>Pgto. estacionamento aeroporto (ch 850380)</t>
  </si>
  <si>
    <t>Pgto. empréstimo ANDES (ch 850390)</t>
  </si>
  <si>
    <t>Pgto. FALCÃO VIAGENS E TURISMO (ch 850394 / 395)</t>
  </si>
  <si>
    <t>Pgto. Editora A Tarde (ch 850397)</t>
  </si>
  <si>
    <t>Pgto. Som - voz e violão / Assembléia Geral Docentes (ch 850397)</t>
  </si>
  <si>
    <t>Pgto. dívida ADUFS (ch 850398 / 399)</t>
  </si>
  <si>
    <t>Devolução desconto indevido</t>
  </si>
  <si>
    <t>Pgto. criação de arte para página da ADUNEB (ch 850441)</t>
  </si>
  <si>
    <t>Pgto. contribuição para evento em São Paulo - ANEL (ch 850441)</t>
  </si>
  <si>
    <t>SALDO BLOQUEADO - POUPANÇA</t>
  </si>
  <si>
    <t>Pgto. confecção de cartazes, panfletos, canetas e cadernos - parcela 1/3 (ch 850443)</t>
  </si>
  <si>
    <t>Pgto. Confecção de cartazes coloridos (ch 850443)</t>
  </si>
  <si>
    <t>Pgto. despesas reunião CONLUTAS (ch 850445)</t>
  </si>
  <si>
    <t>Pgto. cópias diversas e encadernações (ch 850445)</t>
  </si>
  <si>
    <t>Pgto. postagens - material do ANDES (ch 850445)</t>
  </si>
  <si>
    <t>Pgto. Criação e arte de campanha publicitária (ch 850444)</t>
  </si>
  <si>
    <t>Pgto. confecção das camisas para ato público no dia 2 de julho (ch 850435/436)</t>
  </si>
  <si>
    <t>Pgto. passagens para ato público no dia 2 de julho (ch 850438)</t>
  </si>
  <si>
    <t>Pgto. contribuição greve dos docentes instalados na Assembléia Legislativa (ch 850438)</t>
  </si>
  <si>
    <t>Pgto. palestrante em seminário (ch 850446)</t>
  </si>
  <si>
    <t>Pgto PIS sobre folha de pagamento mês 03/2013 (ch 850448)</t>
  </si>
  <si>
    <t>Pgto. refeição FÓRUM DAS AD's (ch 850447)</t>
  </si>
  <si>
    <t>Pgto. passagens para Seminário Autonomia Universitária (ch 850446/449/450)</t>
  </si>
  <si>
    <t>Pgto. refeição ato público (ch 850437)</t>
  </si>
  <si>
    <t>Pgto. locação de mesas, cadeiras e freezer para evento (ch 850437)</t>
  </si>
  <si>
    <t>Outros créditos</t>
  </si>
  <si>
    <t>Pgto. telefone ADUNEB (850440)</t>
  </si>
  <si>
    <t>Pgto. criação e arte das camisas para festa do Bomfim (ch 850421)</t>
  </si>
  <si>
    <t>Pgto. fatura celular da ADUNEB (ch 850439/421)</t>
  </si>
  <si>
    <t>Pgto. aquisição chip OI (ch 850424)</t>
  </si>
  <si>
    <t>Pgto. DAJE - Averbação Ata junto ao Cartório de Títulos (ch 850424)</t>
  </si>
  <si>
    <t>Pgto. hospedagem  para delegados - ANDES (ch 850425)</t>
  </si>
  <si>
    <t>Pgto. aquisição de material de escritório (ch 850425)</t>
  </si>
  <si>
    <t>Pgto. aquisição de 250 camisas da campanha salarial (ch 850426)</t>
  </si>
  <si>
    <t>Pgto. locação de som para SEMINÁRIO DE PLANEJAMENTO DA ADUNEB (ch 850426)</t>
  </si>
  <si>
    <t>Pgto. buffet para SEMINÁRIO DE PLANEJAMENTO DA ADUNEB (ch 850426)</t>
  </si>
  <si>
    <t>Pgto. passagens para reunião FÓRUM das AD's (ch 850427)</t>
  </si>
  <si>
    <t>Aquisição de material de consumo (ch 850427)</t>
  </si>
  <si>
    <t>Pgto. locação de um freezer (ch 850427)</t>
  </si>
  <si>
    <t>Pgto. serviço de apoio no SEMINÁRIO PLANEJAMENTO DA ADUNEB (ch 850428)</t>
  </si>
  <si>
    <t>Pgto. serviços de informática no PC ADUNEB (ch 850428)</t>
  </si>
  <si>
    <t>Pgto. aquisição de HD externo 1 TB (ch 850428)</t>
  </si>
  <si>
    <t>Pgto. refeição para / diretoria (ch 850427/428)</t>
  </si>
  <si>
    <t>DEMONSTRATIVO CONTÁBIL - OUTUBRO / 2012</t>
  </si>
  <si>
    <t>Despesas Bancárias - mês 10 / 2012</t>
  </si>
  <si>
    <t>SALDO ANTERIOR + RECEITAS - DESPESAS + CH A COMPENSAR ( EM 31 / 10 / 2012 )</t>
  </si>
  <si>
    <t>Pgto. hospedagem  para diretoria / Assembléia Geral (ch 850452)</t>
  </si>
  <si>
    <t>Pgto. confecção de faixas,................................... panfletos e cartazes (ch 850452)</t>
  </si>
  <si>
    <t>Pgto. combustivel diretoria - Assembléia Geral (ch 850452)</t>
  </si>
  <si>
    <t>Pgto. passagens congresso do ANDES  (ch 850461)</t>
  </si>
  <si>
    <t>Pgto. passagens para reunião com diretoria / Assembléia Geral (ch 850452/461)</t>
  </si>
  <si>
    <t>Pgto. táxi reunião / plantão Diretoria (ch 850452/461)</t>
  </si>
  <si>
    <t>Pgto. diárias / reunião diretoria / Assembléia Geral (ch 850452/461)</t>
  </si>
  <si>
    <t>Pgto. cartilhas informativas LGBT - ANEL (ch 850461)</t>
  </si>
  <si>
    <t>Zózina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</si>
</sst>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49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zoomScalePageLayoutView="0" workbookViewId="0" topLeftCell="A43">
      <selection activeCell="E102" sqref="E102:F102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1" t="s">
        <v>1</v>
      </c>
      <c r="B1" s="111"/>
      <c r="C1" s="111"/>
      <c r="D1" s="111"/>
      <c r="E1" s="111"/>
      <c r="F1" s="111"/>
      <c r="G1" s="22"/>
      <c r="H1" s="65"/>
    </row>
    <row r="2" spans="1:8" s="108" customFormat="1" ht="21" thickTop="1">
      <c r="A2" s="104"/>
      <c r="B2" s="105"/>
      <c r="C2" s="105"/>
      <c r="D2" s="105"/>
      <c r="E2" s="105"/>
      <c r="F2" s="105"/>
      <c r="G2" s="106"/>
      <c r="H2" s="107"/>
    </row>
    <row r="3" spans="1:8" ht="21.75" customHeight="1">
      <c r="A3" s="112" t="s">
        <v>73</v>
      </c>
      <c r="B3" s="112"/>
      <c r="C3" s="112"/>
      <c r="D3" s="112"/>
      <c r="E3" s="112"/>
      <c r="F3" s="112"/>
      <c r="G3" s="24"/>
      <c r="H3" s="66"/>
    </row>
    <row r="4" spans="1:8" ht="12" customHeight="1">
      <c r="A4" s="25"/>
      <c r="B4" s="25"/>
      <c r="C4" s="25"/>
      <c r="D4" s="25"/>
      <c r="E4" s="25"/>
      <c r="F4" s="25"/>
      <c r="G4" s="24"/>
      <c r="H4" s="66"/>
    </row>
    <row r="5" spans="1:8" s="34" customFormat="1" ht="18.75">
      <c r="A5" s="26"/>
      <c r="B5" s="71" t="s">
        <v>2</v>
      </c>
      <c r="C5" s="26"/>
      <c r="D5" s="26"/>
      <c r="E5" s="27"/>
      <c r="F5" s="26"/>
      <c r="G5" s="72"/>
      <c r="H5" s="53"/>
    </row>
    <row r="6" spans="1:8" ht="12.75">
      <c r="A6" s="77" t="s">
        <v>0</v>
      </c>
      <c r="B6" s="84"/>
      <c r="C6" s="84"/>
      <c r="D6" s="84"/>
      <c r="E6" s="85"/>
      <c r="F6" s="86">
        <f>SUM(F7:F10)</f>
        <v>68939.59999999999</v>
      </c>
      <c r="H6" s="66"/>
    </row>
    <row r="7" spans="1:10" ht="12.75">
      <c r="A7" s="77"/>
      <c r="B7" s="84" t="s">
        <v>12</v>
      </c>
      <c r="C7" s="84"/>
      <c r="D7" s="84"/>
      <c r="E7" s="85"/>
      <c r="F7" s="82">
        <v>30786.79</v>
      </c>
      <c r="H7" s="66"/>
      <c r="I7" s="3"/>
      <c r="J7" s="3"/>
    </row>
    <row r="8" spans="1:10" ht="12.75">
      <c r="A8" s="49"/>
      <c r="B8" s="28" t="s">
        <v>20</v>
      </c>
      <c r="C8" s="28"/>
      <c r="D8" s="28"/>
      <c r="E8" s="29"/>
      <c r="F8" s="96">
        <v>27676.94</v>
      </c>
      <c r="H8" s="66"/>
      <c r="I8" s="97"/>
      <c r="J8" s="91"/>
    </row>
    <row r="9" spans="1:10" ht="12.75">
      <c r="A9" s="49"/>
      <c r="B9" s="28" t="s">
        <v>39</v>
      </c>
      <c r="C9" s="28"/>
      <c r="D9" s="28"/>
      <c r="E9" s="101">
        <v>25718.16</v>
      </c>
      <c r="F9" s="96"/>
      <c r="H9" s="66"/>
      <c r="I9" s="97"/>
      <c r="J9" s="91"/>
    </row>
    <row r="10" spans="1:10" ht="12.75">
      <c r="A10" s="73"/>
      <c r="B10" s="74" t="s">
        <v>15</v>
      </c>
      <c r="C10" s="74"/>
      <c r="D10" s="74"/>
      <c r="E10" s="75"/>
      <c r="F10" s="83">
        <v>10475.87</v>
      </c>
      <c r="H10" s="66"/>
      <c r="I10" s="97"/>
      <c r="J10" s="91"/>
    </row>
    <row r="11" spans="1:10" ht="13.5" customHeight="1">
      <c r="A11" s="3"/>
      <c r="B11" s="28"/>
      <c r="C11" s="28"/>
      <c r="D11" s="28"/>
      <c r="E11" s="29"/>
      <c r="F11" s="30"/>
      <c r="H11" s="66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7">
        <f>SUM(F13:F16)</f>
        <v>14157.68</v>
      </c>
      <c r="G12" s="31"/>
      <c r="H12" s="66"/>
      <c r="I12" s="3"/>
      <c r="J12" s="3"/>
    </row>
    <row r="13" spans="1:10" ht="12.75">
      <c r="A13" s="77"/>
      <c r="B13" s="78" t="s">
        <v>22</v>
      </c>
      <c r="C13" s="2"/>
      <c r="D13" s="2"/>
      <c r="E13" s="88"/>
      <c r="F13" s="90">
        <f>14157.68</f>
        <v>14157.68</v>
      </c>
      <c r="G13" s="31"/>
      <c r="H13" s="67"/>
      <c r="I13" s="3"/>
      <c r="J13" s="3"/>
    </row>
    <row r="14" spans="1:10" ht="12.75">
      <c r="A14" s="49"/>
      <c r="B14" s="28" t="s">
        <v>36</v>
      </c>
      <c r="C14" s="3"/>
      <c r="D14" s="3"/>
      <c r="E14" s="31"/>
      <c r="F14" s="20"/>
      <c r="G14" s="31"/>
      <c r="H14" s="67"/>
      <c r="I14" s="3"/>
      <c r="J14" s="3"/>
    </row>
    <row r="15" spans="1:10" ht="12.75">
      <c r="A15" s="49"/>
      <c r="B15" s="28" t="s">
        <v>55</v>
      </c>
      <c r="C15" s="3"/>
      <c r="D15" s="3"/>
      <c r="E15" s="31"/>
      <c r="F15" s="20"/>
      <c r="G15" s="31"/>
      <c r="H15" s="67"/>
      <c r="I15" s="3"/>
      <c r="J15" s="3"/>
    </row>
    <row r="16" spans="1:14" ht="12.75">
      <c r="A16" s="73"/>
      <c r="B16" s="80" t="s">
        <v>16</v>
      </c>
      <c r="C16" s="7"/>
      <c r="D16" s="7"/>
      <c r="E16" s="89"/>
      <c r="F16" s="55"/>
      <c r="G16" s="31"/>
      <c r="H16" s="67"/>
      <c r="I16" s="3"/>
      <c r="J16" s="3"/>
      <c r="N16" s="34"/>
    </row>
    <row r="17" spans="1:14" ht="12.75">
      <c r="A17" s="40"/>
      <c r="B17" s="40"/>
      <c r="C17" s="40"/>
      <c r="D17" s="40"/>
      <c r="E17" s="41"/>
      <c r="F17" s="34"/>
      <c r="H17" s="66"/>
      <c r="I17" s="3"/>
      <c r="J17" s="3"/>
      <c r="N17" s="34"/>
    </row>
    <row r="18" spans="1:14" ht="12.75">
      <c r="A18" s="35" t="s">
        <v>4</v>
      </c>
      <c r="B18" s="36"/>
      <c r="C18" s="36"/>
      <c r="D18" s="36"/>
      <c r="E18" s="37"/>
      <c r="F18" s="38">
        <f>F6+F12</f>
        <v>83097.28</v>
      </c>
      <c r="H18" s="66"/>
      <c r="I18" s="3"/>
      <c r="J18" s="3"/>
      <c r="N18" s="34"/>
    </row>
    <row r="19" spans="1:14" ht="12.75">
      <c r="A19" s="39"/>
      <c r="B19" s="39"/>
      <c r="C19" s="40"/>
      <c r="D19" s="40"/>
      <c r="E19" s="41"/>
      <c r="F19" s="34"/>
      <c r="H19" s="66"/>
      <c r="I19" s="3"/>
      <c r="J19" s="3"/>
      <c r="N19" s="34"/>
    </row>
    <row r="20" spans="1:15" ht="11.25" customHeight="1">
      <c r="A20" s="40"/>
      <c r="B20" s="40"/>
      <c r="C20" s="40"/>
      <c r="D20" s="40"/>
      <c r="E20" s="42"/>
      <c r="F20" s="41"/>
      <c r="G20" s="43" t="s">
        <v>5</v>
      </c>
      <c r="H20" s="66"/>
      <c r="I20" s="3"/>
      <c r="J20" s="3"/>
      <c r="N20" s="94"/>
      <c r="O20" s="95"/>
    </row>
    <row r="21" spans="1:11" ht="15" customHeight="1">
      <c r="A21" s="18" t="s">
        <v>6</v>
      </c>
      <c r="B21" s="44"/>
      <c r="C21" s="44"/>
      <c r="D21" s="44"/>
      <c r="E21" s="44" t="s">
        <v>7</v>
      </c>
      <c r="F21" s="33">
        <f>F22+F84+F52</f>
        <v>18009.010000000006</v>
      </c>
      <c r="G21" s="45">
        <f>F$21/F$12</f>
        <v>1.2720311519966552</v>
      </c>
      <c r="H21" s="68"/>
      <c r="I21" s="3"/>
      <c r="J21" s="91"/>
      <c r="K21" s="95"/>
    </row>
    <row r="22" spans="1:10" ht="15.75" customHeight="1">
      <c r="A22" s="11" t="s">
        <v>17</v>
      </c>
      <c r="B22" s="46"/>
      <c r="C22" s="46"/>
      <c r="D22" s="46"/>
      <c r="E22" s="47"/>
      <c r="F22" s="48">
        <f>SUM(F23:F50)</f>
        <v>426</v>
      </c>
      <c r="G22" s="45">
        <f>F$22/F$12</f>
        <v>0.030089675709579534</v>
      </c>
      <c r="H22" s="66"/>
      <c r="I22" s="3"/>
      <c r="J22" s="3"/>
    </row>
    <row r="23" spans="1:10" ht="6" customHeight="1">
      <c r="A23" s="77"/>
      <c r="B23" s="2"/>
      <c r="C23" s="2"/>
      <c r="D23" s="2"/>
      <c r="E23" s="58"/>
      <c r="F23" s="98"/>
      <c r="G23" s="56"/>
      <c r="H23" s="67"/>
      <c r="I23" s="3"/>
      <c r="J23" s="3"/>
    </row>
    <row r="24" spans="1:10" ht="12.75">
      <c r="A24" s="49"/>
      <c r="B24" s="92" t="s">
        <v>31</v>
      </c>
      <c r="C24" s="3"/>
      <c r="D24" s="3"/>
      <c r="E24" s="50"/>
      <c r="F24" s="51"/>
      <c r="G24" s="52"/>
      <c r="H24" s="67"/>
      <c r="I24" s="3"/>
      <c r="J24" s="3"/>
    </row>
    <row r="25" spans="1:10" ht="12.75">
      <c r="A25" s="49"/>
      <c r="B25" s="92" t="s">
        <v>35</v>
      </c>
      <c r="C25" s="3"/>
      <c r="D25" s="3"/>
      <c r="E25" s="50"/>
      <c r="F25" s="51"/>
      <c r="G25" s="52"/>
      <c r="H25" s="67"/>
      <c r="I25" s="3"/>
      <c r="J25" s="3"/>
    </row>
    <row r="26" spans="1:10" ht="15.75" customHeight="1">
      <c r="A26" s="49"/>
      <c r="B26" s="53" t="s">
        <v>43</v>
      </c>
      <c r="C26" s="3"/>
      <c r="D26" s="3"/>
      <c r="E26" s="50"/>
      <c r="F26" s="51"/>
      <c r="G26" s="52"/>
      <c r="H26" s="67"/>
      <c r="I26" s="53"/>
      <c r="J26" s="3"/>
    </row>
    <row r="27" spans="1:10" ht="15.75" customHeight="1">
      <c r="A27" s="49"/>
      <c r="B27" s="53" t="s">
        <v>50</v>
      </c>
      <c r="C27" s="3"/>
      <c r="D27" s="3"/>
      <c r="E27" s="50"/>
      <c r="F27" s="51"/>
      <c r="G27" s="52"/>
      <c r="H27" s="67"/>
      <c r="I27" s="53"/>
      <c r="J27" s="3"/>
    </row>
    <row r="28" spans="1:10" ht="15.75" customHeight="1">
      <c r="A28" s="49"/>
      <c r="B28" s="53" t="s">
        <v>58</v>
      </c>
      <c r="C28" s="3"/>
      <c r="D28" s="3"/>
      <c r="E28" s="50"/>
      <c r="F28" s="51"/>
      <c r="G28" s="52"/>
      <c r="H28" s="67"/>
      <c r="I28" s="53"/>
      <c r="J28" s="3"/>
    </row>
    <row r="29" spans="1:10" ht="15.75" customHeight="1">
      <c r="A29" s="49"/>
      <c r="B29" s="53" t="s">
        <v>56</v>
      </c>
      <c r="C29" s="3"/>
      <c r="D29" s="3"/>
      <c r="E29" s="50"/>
      <c r="F29" s="51"/>
      <c r="G29" s="52"/>
      <c r="H29" s="67"/>
      <c r="I29" s="53"/>
      <c r="J29" s="3"/>
    </row>
    <row r="30" spans="1:10" ht="15.75" customHeight="1">
      <c r="A30" s="49"/>
      <c r="B30" s="53" t="s">
        <v>67</v>
      </c>
      <c r="C30" s="3"/>
      <c r="D30" s="3"/>
      <c r="E30" s="50"/>
      <c r="F30" s="51"/>
      <c r="G30" s="52"/>
      <c r="H30" s="67"/>
      <c r="I30" s="53"/>
      <c r="J30" s="3"/>
    </row>
    <row r="31" spans="1:10" ht="15.75" customHeight="1">
      <c r="A31" s="49"/>
      <c r="B31" s="53" t="s">
        <v>62</v>
      </c>
      <c r="C31" s="3"/>
      <c r="D31" s="3"/>
      <c r="E31" s="50"/>
      <c r="F31" s="93"/>
      <c r="G31" s="52"/>
      <c r="H31" s="67"/>
      <c r="I31" s="53"/>
      <c r="J31" s="3"/>
    </row>
    <row r="32" spans="1:10" ht="15.75" customHeight="1">
      <c r="A32" s="49"/>
      <c r="B32" s="53" t="s">
        <v>59</v>
      </c>
      <c r="C32" s="3"/>
      <c r="D32" s="3"/>
      <c r="E32" s="50"/>
      <c r="F32" s="93"/>
      <c r="G32" s="52"/>
      <c r="H32" s="67"/>
      <c r="I32" s="53"/>
      <c r="J32" s="3"/>
    </row>
    <row r="33" spans="1:10" ht="15.75" customHeight="1">
      <c r="A33" s="49"/>
      <c r="B33" s="53" t="s">
        <v>27</v>
      </c>
      <c r="C33" s="3"/>
      <c r="D33" s="3"/>
      <c r="E33" s="50"/>
      <c r="F33" s="93"/>
      <c r="G33" s="52"/>
      <c r="H33" s="67"/>
      <c r="I33" s="53"/>
      <c r="J33" s="3"/>
    </row>
    <row r="34" spans="1:10" ht="15.75" customHeight="1">
      <c r="A34" s="49"/>
      <c r="B34" s="53" t="s">
        <v>40</v>
      </c>
      <c r="C34" s="3"/>
      <c r="D34" s="3"/>
      <c r="E34" s="50"/>
      <c r="F34" s="93"/>
      <c r="G34" s="52"/>
      <c r="H34" s="67"/>
      <c r="I34" s="53"/>
      <c r="J34" s="3"/>
    </row>
    <row r="35" spans="1:10" ht="15.75" customHeight="1">
      <c r="A35" s="49"/>
      <c r="B35" s="53" t="s">
        <v>41</v>
      </c>
      <c r="C35" s="3"/>
      <c r="D35" s="3"/>
      <c r="E35" s="50"/>
      <c r="F35" s="93"/>
      <c r="G35" s="52"/>
      <c r="H35" s="67"/>
      <c r="I35" s="53"/>
      <c r="J35" s="3"/>
    </row>
    <row r="36" spans="1:10" ht="15.75" customHeight="1">
      <c r="A36" s="49"/>
      <c r="B36" s="53" t="s">
        <v>46</v>
      </c>
      <c r="C36" s="3"/>
      <c r="D36" s="3"/>
      <c r="E36" s="50"/>
      <c r="F36" s="93"/>
      <c r="G36" s="52"/>
      <c r="H36" s="67"/>
      <c r="I36" s="53"/>
      <c r="J36" s="3"/>
    </row>
    <row r="37" spans="1:10" ht="15.75" customHeight="1">
      <c r="A37" s="49"/>
      <c r="B37" s="53" t="s">
        <v>28</v>
      </c>
      <c r="C37" s="3"/>
      <c r="D37" s="3"/>
      <c r="E37" s="50"/>
      <c r="F37" s="93"/>
      <c r="G37" s="52"/>
      <c r="H37" s="67"/>
      <c r="I37" s="53"/>
      <c r="J37" s="3"/>
    </row>
    <row r="38" spans="1:10" ht="15.75" customHeight="1">
      <c r="A38" s="49"/>
      <c r="B38" s="53" t="s">
        <v>44</v>
      </c>
      <c r="C38" s="3"/>
      <c r="D38" s="3"/>
      <c r="E38" s="50"/>
      <c r="F38" s="93"/>
      <c r="G38" s="52"/>
      <c r="H38" s="67"/>
      <c r="I38" s="53"/>
      <c r="J38" s="3"/>
    </row>
    <row r="39" spans="1:12" ht="15.75" customHeight="1">
      <c r="A39" s="49"/>
      <c r="B39" s="53" t="s">
        <v>25</v>
      </c>
      <c r="C39" s="3"/>
      <c r="D39" s="3"/>
      <c r="E39" s="50"/>
      <c r="F39" s="93"/>
      <c r="G39" s="52"/>
      <c r="H39" s="67"/>
      <c r="I39" s="53"/>
      <c r="J39" s="3"/>
      <c r="L39" s="34"/>
    </row>
    <row r="40" spans="1:10" ht="15.75" customHeight="1">
      <c r="A40" s="49"/>
      <c r="B40" s="53" t="s">
        <v>30</v>
      </c>
      <c r="C40" s="3"/>
      <c r="D40" s="3"/>
      <c r="E40" s="50"/>
      <c r="F40" s="93"/>
      <c r="G40" s="52"/>
      <c r="H40" s="67"/>
      <c r="I40" s="53"/>
      <c r="J40" s="3"/>
    </row>
    <row r="41" spans="1:10" ht="15.75" customHeight="1">
      <c r="A41" s="49"/>
      <c r="B41" s="53" t="s">
        <v>71</v>
      </c>
      <c r="C41" s="3"/>
      <c r="D41" s="3"/>
      <c r="E41" s="50"/>
      <c r="F41" s="93"/>
      <c r="G41" s="52"/>
      <c r="H41" s="67"/>
      <c r="I41" s="53"/>
      <c r="J41" s="3"/>
    </row>
    <row r="42" spans="1:10" ht="15.75" customHeight="1">
      <c r="A42" s="49"/>
      <c r="B42" s="53" t="s">
        <v>60</v>
      </c>
      <c r="C42" s="3"/>
      <c r="D42" s="3"/>
      <c r="E42" s="50"/>
      <c r="F42" s="93"/>
      <c r="G42" s="52"/>
      <c r="H42" s="67"/>
      <c r="I42" s="53"/>
      <c r="J42" s="3"/>
    </row>
    <row r="43" spans="1:9" s="3" customFormat="1" ht="12.75">
      <c r="A43" s="1"/>
      <c r="B43" s="53" t="s">
        <v>63</v>
      </c>
      <c r="E43" s="50"/>
      <c r="F43" s="61"/>
      <c r="G43" s="4"/>
      <c r="H43" s="69"/>
      <c r="I43" s="92"/>
    </row>
    <row r="44" spans="1:9" s="3" customFormat="1" ht="12.75">
      <c r="A44" s="1"/>
      <c r="B44" s="53" t="s">
        <v>83</v>
      </c>
      <c r="E44" s="50"/>
      <c r="F44" s="9">
        <v>300</v>
      </c>
      <c r="G44" s="4"/>
      <c r="H44" s="69"/>
      <c r="I44" s="92"/>
    </row>
    <row r="45" spans="1:10" ht="15.75" customHeight="1">
      <c r="A45" s="49"/>
      <c r="B45" s="53" t="s">
        <v>33</v>
      </c>
      <c r="C45" s="3"/>
      <c r="D45" s="3"/>
      <c r="E45" s="50"/>
      <c r="F45" s="93"/>
      <c r="G45" s="52"/>
      <c r="H45" s="67"/>
      <c r="I45" s="53"/>
      <c r="J45" s="3"/>
    </row>
    <row r="46" spans="1:10" ht="15.75" customHeight="1">
      <c r="A46" s="49"/>
      <c r="B46" s="92" t="s">
        <v>37</v>
      </c>
      <c r="C46" s="3"/>
      <c r="D46" s="3"/>
      <c r="E46" s="50"/>
      <c r="F46" s="93"/>
      <c r="G46" s="52"/>
      <c r="H46" s="67"/>
      <c r="I46" s="53"/>
      <c r="J46" s="3"/>
    </row>
    <row r="47" spans="1:10" ht="15.75" customHeight="1">
      <c r="A47" s="49"/>
      <c r="B47" s="53" t="s">
        <v>57</v>
      </c>
      <c r="C47" s="3"/>
      <c r="D47" s="3"/>
      <c r="E47" s="50"/>
      <c r="F47" s="93"/>
      <c r="G47" s="52"/>
      <c r="H47" s="67"/>
      <c r="I47" s="53"/>
      <c r="J47" s="3"/>
    </row>
    <row r="48" spans="1:10" ht="15.75" customHeight="1">
      <c r="A48" s="49"/>
      <c r="B48" s="53" t="s">
        <v>45</v>
      </c>
      <c r="C48" s="3"/>
      <c r="D48" s="3"/>
      <c r="E48" s="50"/>
      <c r="F48" s="93"/>
      <c r="G48" s="52"/>
      <c r="H48" s="67"/>
      <c r="I48" s="53"/>
      <c r="J48" s="3"/>
    </row>
    <row r="49" spans="1:10" ht="15.75" customHeight="1">
      <c r="A49" s="49"/>
      <c r="B49" s="53" t="s">
        <v>70</v>
      </c>
      <c r="C49" s="3"/>
      <c r="D49" s="3"/>
      <c r="E49" s="50"/>
      <c r="F49" s="93"/>
      <c r="G49" s="52"/>
      <c r="H49" s="67"/>
      <c r="I49" s="53"/>
      <c r="J49" s="3"/>
    </row>
    <row r="50" spans="1:10" ht="15.75" customHeight="1">
      <c r="A50" s="73"/>
      <c r="B50" s="80" t="s">
        <v>77</v>
      </c>
      <c r="C50" s="7"/>
      <c r="D50" s="7"/>
      <c r="E50" s="54"/>
      <c r="F50" s="99">
        <f>126</f>
        <v>126</v>
      </c>
      <c r="G50" s="100"/>
      <c r="H50" s="67"/>
      <c r="I50" s="92"/>
      <c r="J50" s="3"/>
    </row>
    <row r="51" spans="6:9" s="3" customFormat="1" ht="12.75">
      <c r="F51" s="9"/>
      <c r="G51" s="10"/>
      <c r="H51" s="69"/>
      <c r="I51" s="92"/>
    </row>
    <row r="52" spans="1:10" ht="15.75" customHeight="1">
      <c r="A52" s="11" t="s">
        <v>18</v>
      </c>
      <c r="B52" s="46"/>
      <c r="C52" s="46"/>
      <c r="D52" s="46"/>
      <c r="E52" s="46"/>
      <c r="F52" s="48">
        <f>SUM(F53:F82)</f>
        <v>17164.400000000005</v>
      </c>
      <c r="G52" s="56">
        <f>F$52/F$12</f>
        <v>1.2123737787547115</v>
      </c>
      <c r="H52" s="66"/>
      <c r="I52" s="92"/>
      <c r="J52" s="3"/>
    </row>
    <row r="53" spans="1:8" s="3" customFormat="1" ht="3.75" customHeight="1">
      <c r="A53" s="57"/>
      <c r="B53" s="2"/>
      <c r="C53" s="2"/>
      <c r="D53" s="2"/>
      <c r="E53" s="58"/>
      <c r="F53" s="59"/>
      <c r="G53" s="60"/>
      <c r="H53" s="69"/>
    </row>
    <row r="54" spans="1:9" s="3" customFormat="1" ht="12.75" customHeight="1">
      <c r="A54" s="1"/>
      <c r="B54" s="53" t="s">
        <v>81</v>
      </c>
      <c r="E54" s="50"/>
      <c r="F54" s="76">
        <f>40+60+40+20+140+25</f>
        <v>325</v>
      </c>
      <c r="G54" s="4"/>
      <c r="H54" s="69"/>
      <c r="I54" s="92"/>
    </row>
    <row r="55" spans="1:9" s="3" customFormat="1" ht="12.75" customHeight="1">
      <c r="A55" s="1"/>
      <c r="B55" s="53" t="s">
        <v>69</v>
      </c>
      <c r="E55" s="50"/>
      <c r="F55" s="76"/>
      <c r="G55" s="4"/>
      <c r="H55" s="69"/>
      <c r="I55" s="92"/>
    </row>
    <row r="56" spans="1:9" s="3" customFormat="1" ht="12.75" customHeight="1">
      <c r="A56" s="1"/>
      <c r="B56" s="53" t="s">
        <v>68</v>
      </c>
      <c r="E56" s="50"/>
      <c r="F56" s="76"/>
      <c r="G56" s="4"/>
      <c r="H56" s="69"/>
      <c r="I56" s="92"/>
    </row>
    <row r="57" spans="1:13" s="3" customFormat="1" ht="12.75" customHeight="1">
      <c r="A57" s="1"/>
      <c r="B57" s="53" t="s">
        <v>54</v>
      </c>
      <c r="E57" s="50"/>
      <c r="F57" s="76"/>
      <c r="G57" s="4"/>
      <c r="H57" s="69"/>
      <c r="I57" s="92"/>
      <c r="M57" s="53"/>
    </row>
    <row r="58" spans="1:13" s="3" customFormat="1" ht="12.75" customHeight="1">
      <c r="A58" s="1"/>
      <c r="B58" s="53" t="s">
        <v>64</v>
      </c>
      <c r="E58" s="50"/>
      <c r="F58" s="76"/>
      <c r="G58" s="4"/>
      <c r="H58" s="69"/>
      <c r="I58" s="92"/>
      <c r="M58" s="53"/>
    </row>
    <row r="59" spans="1:13" s="3" customFormat="1" ht="12.75" customHeight="1">
      <c r="A59" s="1"/>
      <c r="B59" s="53" t="s">
        <v>34</v>
      </c>
      <c r="E59" s="50"/>
      <c r="F59" s="76"/>
      <c r="G59" s="4"/>
      <c r="H59" s="69"/>
      <c r="I59" s="92"/>
      <c r="M59" s="53"/>
    </row>
    <row r="60" spans="1:9" s="3" customFormat="1" ht="12.75" customHeight="1">
      <c r="A60" s="1"/>
      <c r="B60" s="53" t="s">
        <v>24</v>
      </c>
      <c r="E60" s="50"/>
      <c r="F60" s="76"/>
      <c r="G60" s="4"/>
      <c r="H60" s="69"/>
      <c r="I60" s="92"/>
    </row>
    <row r="61" spans="1:13" s="3" customFormat="1" ht="12.75" customHeight="1">
      <c r="A61" s="1"/>
      <c r="B61" s="53" t="s">
        <v>32</v>
      </c>
      <c r="E61" s="50"/>
      <c r="F61" s="76"/>
      <c r="G61" s="4"/>
      <c r="H61" s="69"/>
      <c r="I61" s="92"/>
      <c r="M61" s="102"/>
    </row>
    <row r="62" spans="1:12" s="3" customFormat="1" ht="12.75" customHeight="1">
      <c r="A62" s="1"/>
      <c r="B62" s="92" t="s">
        <v>26</v>
      </c>
      <c r="E62" s="50"/>
      <c r="F62" s="76"/>
      <c r="G62" s="4"/>
      <c r="H62" s="69"/>
      <c r="I62" s="92"/>
      <c r="L62" s="92"/>
    </row>
    <row r="63" spans="1:12" s="3" customFormat="1" ht="12.75" customHeight="1">
      <c r="A63" s="1"/>
      <c r="B63" s="53" t="s">
        <v>38</v>
      </c>
      <c r="E63" s="50"/>
      <c r="F63" s="76"/>
      <c r="G63" s="4"/>
      <c r="H63" s="69"/>
      <c r="I63" s="92"/>
      <c r="L63" s="92"/>
    </row>
    <row r="64" spans="1:12" s="3" customFormat="1" ht="12.75" customHeight="1">
      <c r="A64" s="1"/>
      <c r="B64" s="53" t="s">
        <v>48</v>
      </c>
      <c r="E64" s="50"/>
      <c r="F64" s="76"/>
      <c r="G64" s="4"/>
      <c r="H64" s="69"/>
      <c r="I64" s="92"/>
      <c r="L64" s="92"/>
    </row>
    <row r="65" spans="1:12" s="3" customFormat="1" ht="12.75" customHeight="1">
      <c r="A65" s="1"/>
      <c r="B65" s="53" t="s">
        <v>49</v>
      </c>
      <c r="E65" s="50"/>
      <c r="F65" s="76"/>
      <c r="G65" s="4"/>
      <c r="H65" s="69"/>
      <c r="I65" s="92"/>
      <c r="L65" s="92"/>
    </row>
    <row r="66" spans="1:9" s="3" customFormat="1" ht="12.75" customHeight="1">
      <c r="A66" s="1"/>
      <c r="B66" s="53" t="s">
        <v>65</v>
      </c>
      <c r="E66" s="50"/>
      <c r="F66" s="76"/>
      <c r="G66" s="4"/>
      <c r="H66" s="69"/>
      <c r="I66" s="92"/>
    </row>
    <row r="67" spans="1:9" s="3" customFormat="1" ht="12.75" customHeight="1">
      <c r="A67" s="1"/>
      <c r="B67" s="53" t="s">
        <v>72</v>
      </c>
      <c r="E67" s="50"/>
      <c r="F67" s="76"/>
      <c r="G67" s="4"/>
      <c r="H67" s="69"/>
      <c r="I67" s="92"/>
    </row>
    <row r="68" spans="1:9" s="3" customFormat="1" ht="12.75" customHeight="1">
      <c r="A68" s="1"/>
      <c r="B68" s="53" t="s">
        <v>80</v>
      </c>
      <c r="E68" s="50"/>
      <c r="F68" s="76">
        <f>287+363.7+295+294.31+82+82+286+286+286+286+42.4+42.4+54.2+286+398.34</f>
        <v>3371.3500000000004</v>
      </c>
      <c r="G68" s="4"/>
      <c r="H68" s="69"/>
      <c r="I68" s="92"/>
    </row>
    <row r="69" spans="1:9" s="3" customFormat="1" ht="12.75" customHeight="1">
      <c r="A69" s="1"/>
      <c r="B69" s="53" t="s">
        <v>51</v>
      </c>
      <c r="E69" s="50"/>
      <c r="F69" s="76"/>
      <c r="G69" s="4"/>
      <c r="H69" s="69"/>
      <c r="I69" s="92"/>
    </row>
    <row r="70" spans="1:9" s="3" customFormat="1" ht="12.75" customHeight="1">
      <c r="A70" s="1"/>
      <c r="B70" s="53" t="s">
        <v>53</v>
      </c>
      <c r="E70" s="50"/>
      <c r="F70" s="76"/>
      <c r="G70" s="4"/>
      <c r="H70" s="69"/>
      <c r="I70" s="92"/>
    </row>
    <row r="71" spans="1:9" s="3" customFormat="1" ht="12.75" customHeight="1">
      <c r="A71" s="1"/>
      <c r="B71" s="53" t="s">
        <v>29</v>
      </c>
      <c r="E71" s="50"/>
      <c r="F71" s="76"/>
      <c r="G71" s="4"/>
      <c r="H71" s="69"/>
      <c r="I71" s="92"/>
    </row>
    <row r="72" spans="1:9" s="3" customFormat="1" ht="12.75" customHeight="1">
      <c r="A72" s="1"/>
      <c r="B72" s="53" t="s">
        <v>66</v>
      </c>
      <c r="E72" s="50"/>
      <c r="F72" s="76"/>
      <c r="G72" s="4"/>
      <c r="H72" s="69"/>
      <c r="I72" s="92"/>
    </row>
    <row r="73" spans="1:9" s="3" customFormat="1" ht="12.75" customHeight="1">
      <c r="A73" s="1"/>
      <c r="B73" s="53" t="s">
        <v>42</v>
      </c>
      <c r="E73" s="50"/>
      <c r="F73" s="103"/>
      <c r="G73" s="4"/>
      <c r="H73" s="69"/>
      <c r="I73" s="92"/>
    </row>
    <row r="74" spans="1:9" s="3" customFormat="1" ht="12.75" customHeight="1">
      <c r="A74" s="1"/>
      <c r="B74" s="53" t="s">
        <v>76</v>
      </c>
      <c r="E74" s="50"/>
      <c r="F74" s="76">
        <f>105</f>
        <v>105</v>
      </c>
      <c r="G74" s="4"/>
      <c r="H74" s="69"/>
      <c r="I74" s="92"/>
    </row>
    <row r="75" spans="1:9" s="3" customFormat="1" ht="12.75">
      <c r="A75" s="1"/>
      <c r="B75" s="53" t="s">
        <v>82</v>
      </c>
      <c r="E75" s="50"/>
      <c r="F75" s="61">
        <f>160+240+240+160+80</f>
        <v>880</v>
      </c>
      <c r="G75" s="4"/>
      <c r="H75" s="69"/>
      <c r="I75" s="92"/>
    </row>
    <row r="76" spans="1:9" s="3" customFormat="1" ht="12.75">
      <c r="A76" s="1"/>
      <c r="B76" s="53" t="s">
        <v>52</v>
      </c>
      <c r="E76" s="50"/>
      <c r="F76" s="61"/>
      <c r="G76" s="4"/>
      <c r="H76" s="69"/>
      <c r="I76" s="92"/>
    </row>
    <row r="77" spans="1:9" s="3" customFormat="1" ht="12.75">
      <c r="A77" s="1"/>
      <c r="B77" s="53" t="s">
        <v>79</v>
      </c>
      <c r="E77" s="50"/>
      <c r="F77" s="61">
        <f>4093.97+3295.45+3836.87+1129.7</f>
        <v>12355.990000000002</v>
      </c>
      <c r="G77" s="4"/>
      <c r="H77" s="69"/>
      <c r="I77" s="92"/>
    </row>
    <row r="78" spans="1:9" s="3" customFormat="1" ht="12.75">
      <c r="A78" s="1"/>
      <c r="B78" s="53" t="s">
        <v>47</v>
      </c>
      <c r="E78" s="50"/>
      <c r="F78" s="61"/>
      <c r="G78" s="4"/>
      <c r="H78" s="69"/>
      <c r="I78" s="92"/>
    </row>
    <row r="79" spans="1:9" s="3" customFormat="1" ht="12.75">
      <c r="A79" s="1"/>
      <c r="B79" s="53" t="s">
        <v>61</v>
      </c>
      <c r="E79" s="50"/>
      <c r="F79" s="61"/>
      <c r="G79" s="4"/>
      <c r="H79" s="69"/>
      <c r="I79" s="92"/>
    </row>
    <row r="80" spans="1:9" s="3" customFormat="1" ht="12.75">
      <c r="A80" s="1"/>
      <c r="B80" s="53" t="s">
        <v>23</v>
      </c>
      <c r="E80" s="50"/>
      <c r="F80" s="61"/>
      <c r="G80" s="4"/>
      <c r="H80" s="69"/>
      <c r="I80" s="92"/>
    </row>
    <row r="81" spans="1:8" s="3" customFormat="1" ht="12.75">
      <c r="A81" s="1"/>
      <c r="B81" s="53" t="s">
        <v>78</v>
      </c>
      <c r="E81" s="50"/>
      <c r="F81" s="61">
        <f>127.06</f>
        <v>127.06</v>
      </c>
      <c r="G81" s="4"/>
      <c r="H81" s="69"/>
    </row>
    <row r="82" spans="1:8" s="3" customFormat="1" ht="4.5" customHeight="1">
      <c r="A82" s="6"/>
      <c r="B82" s="7"/>
      <c r="C82" s="7"/>
      <c r="D82" s="7"/>
      <c r="E82" s="54"/>
      <c r="F82" s="62"/>
      <c r="G82" s="8"/>
      <c r="H82" s="69"/>
    </row>
    <row r="83" spans="6:8" s="3" customFormat="1" ht="12.75">
      <c r="F83" s="9"/>
      <c r="G83" s="10"/>
      <c r="H83" s="69"/>
    </row>
    <row r="84" spans="1:10" ht="15.75" customHeight="1">
      <c r="A84" s="11" t="s">
        <v>19</v>
      </c>
      <c r="B84" s="2"/>
      <c r="C84" s="46"/>
      <c r="D84" s="46"/>
      <c r="E84" s="46"/>
      <c r="F84" s="48">
        <f>SUM(F85:F87)</f>
        <v>418.61</v>
      </c>
      <c r="G84" s="45">
        <f>F$84/F$12</f>
        <v>0.02956769753236406</v>
      </c>
      <c r="H84" s="66"/>
      <c r="I84" s="3"/>
      <c r="J84" s="3"/>
    </row>
    <row r="85" spans="1:10" ht="3" customHeight="1">
      <c r="A85" s="1"/>
      <c r="B85" s="2"/>
      <c r="C85" s="3"/>
      <c r="D85" s="3"/>
      <c r="E85" s="3"/>
      <c r="F85" s="20"/>
      <c r="G85" s="4"/>
      <c r="H85" s="69"/>
      <c r="I85" s="3"/>
      <c r="J85" s="3"/>
    </row>
    <row r="86" spans="1:10" ht="13.5" customHeight="1">
      <c r="A86" s="1"/>
      <c r="B86" s="3" t="s">
        <v>11</v>
      </c>
      <c r="C86" s="3"/>
      <c r="D86" s="3"/>
      <c r="E86" s="3"/>
      <c r="F86" s="20">
        <v>378.61</v>
      </c>
      <c r="G86" s="4"/>
      <c r="H86" s="69"/>
      <c r="I86" s="3"/>
      <c r="J86" s="3"/>
    </row>
    <row r="87" spans="1:10" ht="12.75">
      <c r="A87" s="6"/>
      <c r="B87" s="80" t="s">
        <v>74</v>
      </c>
      <c r="C87" s="7"/>
      <c r="D87" s="7"/>
      <c r="E87" s="7"/>
      <c r="F87" s="21">
        <f>36+2+2</f>
        <v>40</v>
      </c>
      <c r="G87" s="8"/>
      <c r="H87" s="69"/>
      <c r="I87" s="3"/>
      <c r="J87" s="3"/>
    </row>
    <row r="88" spans="1:10" ht="12.75">
      <c r="A88" s="3"/>
      <c r="B88" s="3"/>
      <c r="C88" s="3"/>
      <c r="D88" s="3"/>
      <c r="E88" s="3"/>
      <c r="F88" s="9"/>
      <c r="G88" s="10"/>
      <c r="H88" s="69"/>
      <c r="I88" s="3"/>
      <c r="J88" s="91"/>
    </row>
    <row r="89" spans="1:12" ht="15.75" customHeight="1">
      <c r="A89" s="11" t="s">
        <v>75</v>
      </c>
      <c r="B89" s="12"/>
      <c r="C89" s="12"/>
      <c r="D89" s="12"/>
      <c r="E89" s="12"/>
      <c r="F89" s="13"/>
      <c r="G89" s="14">
        <f>F18-F21</f>
        <v>65088.26999999999</v>
      </c>
      <c r="H89" s="69"/>
      <c r="I89" s="3"/>
      <c r="J89" s="91"/>
      <c r="L89" s="95"/>
    </row>
    <row r="90" spans="1:10" ht="9" customHeight="1">
      <c r="A90" s="15"/>
      <c r="F90" s="16"/>
      <c r="G90" s="17"/>
      <c r="H90" s="69"/>
      <c r="I90" s="3"/>
      <c r="J90" s="3"/>
    </row>
    <row r="91" spans="1:12" ht="12.75">
      <c r="A91" s="77"/>
      <c r="B91" s="78" t="s">
        <v>13</v>
      </c>
      <c r="C91" s="78"/>
      <c r="D91" s="78"/>
      <c r="E91" s="78"/>
      <c r="F91" s="79"/>
      <c r="G91" s="82">
        <v>27353.63</v>
      </c>
      <c r="H91" s="66"/>
      <c r="I91" s="91"/>
      <c r="J91" s="91">
        <f>G91+G92+G94</f>
        <v>65088.270000000004</v>
      </c>
      <c r="L91" s="95"/>
    </row>
    <row r="92" spans="1:10" ht="12.75">
      <c r="A92" s="49"/>
      <c r="B92" s="53" t="s">
        <v>21</v>
      </c>
      <c r="C92" s="53"/>
      <c r="D92" s="53"/>
      <c r="E92" s="53"/>
      <c r="F92" s="9"/>
      <c r="G92" s="96">
        <v>28234.64</v>
      </c>
      <c r="H92" s="66"/>
      <c r="I92" s="91"/>
      <c r="J92" s="91">
        <f>J91-G89</f>
        <v>0</v>
      </c>
    </row>
    <row r="93" spans="1:11" ht="12.75">
      <c r="A93" s="49"/>
      <c r="B93" s="28" t="s">
        <v>39</v>
      </c>
      <c r="C93" s="28"/>
      <c r="D93" s="28"/>
      <c r="E93" s="31">
        <v>25718.16</v>
      </c>
      <c r="F93" s="9"/>
      <c r="G93" s="96"/>
      <c r="H93" s="66"/>
      <c r="I93" s="3"/>
      <c r="J93" s="91"/>
      <c r="K93" s="95"/>
    </row>
    <row r="94" spans="1:11" ht="12.75">
      <c r="A94" s="73"/>
      <c r="B94" s="80" t="s">
        <v>14</v>
      </c>
      <c r="C94" s="80"/>
      <c r="D94" s="80"/>
      <c r="E94" s="80"/>
      <c r="F94" s="81"/>
      <c r="G94" s="83">
        <v>9500</v>
      </c>
      <c r="H94" s="66"/>
      <c r="I94" s="3"/>
      <c r="J94" s="91"/>
      <c r="K94" s="95"/>
    </row>
    <row r="96" spans="1:11" ht="12.75">
      <c r="A96" s="18"/>
      <c r="B96" s="18"/>
      <c r="C96" s="18"/>
      <c r="D96" s="18"/>
      <c r="E96" s="18"/>
      <c r="F96" s="18"/>
      <c r="G96" s="19"/>
      <c r="H96" s="66"/>
      <c r="I96" s="3"/>
      <c r="J96" s="91"/>
      <c r="K96" s="95"/>
    </row>
    <row r="97" spans="1:11" ht="12.75">
      <c r="A97" s="18"/>
      <c r="B97" s="18"/>
      <c r="C97" s="18"/>
      <c r="D97" s="18"/>
      <c r="E97" s="18"/>
      <c r="F97" s="18"/>
      <c r="G97" s="19"/>
      <c r="H97" s="66"/>
      <c r="I97" s="3"/>
      <c r="J97" s="91"/>
      <c r="K97" s="95"/>
    </row>
    <row r="98" spans="1:11" ht="12.75">
      <c r="A98" s="18"/>
      <c r="B98" s="18"/>
      <c r="C98" s="18"/>
      <c r="D98" s="18"/>
      <c r="E98" s="18"/>
      <c r="F98" s="18"/>
      <c r="G98" s="19"/>
      <c r="H98" s="66"/>
      <c r="I98" s="3"/>
      <c r="J98" s="91"/>
      <c r="K98" s="95"/>
    </row>
    <row r="99" spans="1:11" ht="12.75">
      <c r="A99" s="18"/>
      <c r="B99" s="18"/>
      <c r="C99" s="18"/>
      <c r="D99" s="18"/>
      <c r="E99" s="18"/>
      <c r="F99" s="18"/>
      <c r="G99" s="19"/>
      <c r="H99" s="66"/>
      <c r="I99" s="3"/>
      <c r="J99" s="91"/>
      <c r="K99" s="95"/>
    </row>
    <row r="100" spans="1:11" ht="12.75">
      <c r="A100" s="18"/>
      <c r="B100" s="18"/>
      <c r="C100" s="18"/>
      <c r="D100" s="18"/>
      <c r="E100" s="18"/>
      <c r="F100" s="18"/>
      <c r="G100" s="19"/>
      <c r="H100" s="66"/>
      <c r="I100" s="3"/>
      <c r="J100" s="91"/>
      <c r="K100" s="95"/>
    </row>
    <row r="101" spans="2:10" ht="12.75">
      <c r="B101" s="113"/>
      <c r="C101" s="113"/>
      <c r="D101" s="63"/>
      <c r="E101" s="114"/>
      <c r="F101" s="114"/>
      <c r="H101" s="66"/>
      <c r="I101" s="3"/>
      <c r="J101" s="3"/>
    </row>
    <row r="102" spans="1:10" ht="12.75">
      <c r="A102" s="64"/>
      <c r="B102" s="109" t="s">
        <v>8</v>
      </c>
      <c r="C102" s="109"/>
      <c r="D102" s="63"/>
      <c r="E102" s="110" t="s">
        <v>84</v>
      </c>
      <c r="F102" s="109"/>
      <c r="H102" s="66"/>
      <c r="I102" s="3"/>
      <c r="J102" s="3"/>
    </row>
    <row r="103" spans="1:10" ht="12.75">
      <c r="A103" s="64"/>
      <c r="B103" s="109" t="s">
        <v>9</v>
      </c>
      <c r="C103" s="109"/>
      <c r="D103" s="63"/>
      <c r="E103" s="109" t="s">
        <v>10</v>
      </c>
      <c r="F103" s="109"/>
      <c r="H103" s="66"/>
      <c r="I103" s="3"/>
      <c r="J103" s="3"/>
    </row>
    <row r="104" spans="1:10" ht="12.75">
      <c r="A104" s="64"/>
      <c r="B104" s="64"/>
      <c r="C104" s="64"/>
      <c r="D104" s="64"/>
      <c r="E104" s="24"/>
      <c r="F104" s="24"/>
      <c r="H104" s="66"/>
      <c r="I104" s="3"/>
      <c r="J104" s="3"/>
    </row>
    <row r="105" spans="1:10" ht="12.75">
      <c r="A105" s="64"/>
      <c r="B105" s="64"/>
      <c r="C105" s="64"/>
      <c r="D105" s="64"/>
      <c r="E105" s="24"/>
      <c r="F105" s="24"/>
      <c r="H105" s="66"/>
      <c r="I105" s="3"/>
      <c r="J105" s="3"/>
    </row>
    <row r="106" spans="1:10" ht="12.75">
      <c r="A106" s="64"/>
      <c r="H106" s="66"/>
      <c r="I106" s="3"/>
      <c r="J106" s="3"/>
    </row>
    <row r="107" spans="1:10" ht="12.75">
      <c r="A107" s="64"/>
      <c r="H107" s="66"/>
      <c r="I107" s="3"/>
      <c r="J107" s="3"/>
    </row>
    <row r="108" spans="1:10" ht="12.75">
      <c r="A108" s="64"/>
      <c r="H108" s="66"/>
      <c r="I108" s="3"/>
      <c r="J108" s="3"/>
    </row>
    <row r="109" spans="1:10" ht="12.75">
      <c r="A109" s="64"/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  <row r="197" spans="8:10" ht="12.75">
      <c r="H197" s="66"/>
      <c r="I197" s="3"/>
      <c r="J197" s="3"/>
    </row>
    <row r="198" spans="8:10" ht="12.75">
      <c r="H198" s="66"/>
      <c r="I198" s="3"/>
      <c r="J198" s="3"/>
    </row>
    <row r="199" spans="8:10" ht="12.75">
      <c r="H199" s="66"/>
      <c r="I199" s="3"/>
      <c r="J199" s="3"/>
    </row>
    <row r="200" spans="8:10" ht="12.75">
      <c r="H200" s="66"/>
      <c r="I200" s="3"/>
      <c r="J200" s="3"/>
    </row>
    <row r="201" spans="8:10" ht="12.75">
      <c r="H201" s="66"/>
      <c r="I201" s="3"/>
      <c r="J201" s="3"/>
    </row>
    <row r="202" spans="8:10" ht="12.75">
      <c r="H202" s="66"/>
      <c r="I202" s="3"/>
      <c r="J202" s="3"/>
    </row>
    <row r="203" spans="8:10" ht="12.75">
      <c r="H203" s="66"/>
      <c r="I203" s="3"/>
      <c r="J203" s="3"/>
    </row>
    <row r="204" spans="8:10" ht="12.75">
      <c r="H204" s="66"/>
      <c r="I204" s="3"/>
      <c r="J204" s="3"/>
    </row>
    <row r="205" spans="8:10" ht="12.75">
      <c r="H205" s="66"/>
      <c r="I205" s="3"/>
      <c r="J205" s="3"/>
    </row>
    <row r="206" spans="8:10" ht="12.75">
      <c r="H206" s="66"/>
      <c r="I206" s="3"/>
      <c r="J206" s="3"/>
    </row>
    <row r="207" spans="8:10" ht="12.75">
      <c r="H207" s="66"/>
      <c r="I207" s="3"/>
      <c r="J207" s="3"/>
    </row>
    <row r="208" spans="8:10" ht="12.75">
      <c r="H208" s="66"/>
      <c r="I208" s="3"/>
      <c r="J208" s="3"/>
    </row>
    <row r="209" spans="8:10" ht="12.75">
      <c r="H209" s="66"/>
      <c r="I209" s="3"/>
      <c r="J209" s="3"/>
    </row>
    <row r="210" spans="8:10" ht="12.75">
      <c r="H210" s="66"/>
      <c r="I210" s="3"/>
      <c r="J210" s="3"/>
    </row>
    <row r="211" spans="8:10" ht="12.75">
      <c r="H211" s="66"/>
      <c r="I211" s="3"/>
      <c r="J211" s="3"/>
    </row>
    <row r="212" spans="8:10" ht="12.75">
      <c r="H212" s="66"/>
      <c r="I212" s="3"/>
      <c r="J212" s="3"/>
    </row>
    <row r="213" spans="8:10" ht="12.75">
      <c r="H213" s="66"/>
      <c r="I213" s="3"/>
      <c r="J213" s="3"/>
    </row>
    <row r="214" spans="8:10" ht="12.75">
      <c r="H214" s="66"/>
      <c r="I214" s="3"/>
      <c r="J214" s="3"/>
    </row>
    <row r="215" spans="8:10" ht="12.75">
      <c r="H215" s="66"/>
      <c r="I215" s="3"/>
      <c r="J215" s="3"/>
    </row>
    <row r="216" spans="8:10" ht="12.75">
      <c r="H216" s="66"/>
      <c r="I216" s="3"/>
      <c r="J216" s="3"/>
    </row>
    <row r="217" spans="8:10" ht="12.75">
      <c r="H217" s="66"/>
      <c r="I217" s="3"/>
      <c r="J217" s="3"/>
    </row>
    <row r="218" spans="8:10" ht="12.75">
      <c r="H218" s="66"/>
      <c r="I218" s="3"/>
      <c r="J218" s="3"/>
    </row>
    <row r="219" spans="8:10" ht="12.75">
      <c r="H219" s="66"/>
      <c r="I219" s="3"/>
      <c r="J219" s="3"/>
    </row>
    <row r="220" spans="8:10" ht="12.75">
      <c r="H220" s="66"/>
      <c r="I220" s="3"/>
      <c r="J220" s="3"/>
    </row>
    <row r="221" spans="8:10" ht="12.75">
      <c r="H221" s="66"/>
      <c r="I221" s="3"/>
      <c r="J221" s="3"/>
    </row>
    <row r="222" spans="8:10" ht="12.75">
      <c r="H222" s="66"/>
      <c r="I222" s="3"/>
      <c r="J222" s="3"/>
    </row>
    <row r="223" spans="8:10" ht="12.75">
      <c r="H223" s="66"/>
      <c r="I223" s="3"/>
      <c r="J223" s="3"/>
    </row>
    <row r="224" spans="8:10" ht="12.75">
      <c r="H224" s="66"/>
      <c r="I224" s="3"/>
      <c r="J224" s="3"/>
    </row>
    <row r="225" spans="8:10" ht="12.75">
      <c r="H225" s="66"/>
      <c r="I225" s="3"/>
      <c r="J225" s="3"/>
    </row>
    <row r="226" spans="8:10" ht="12.75">
      <c r="H226" s="66"/>
      <c r="I226" s="3"/>
      <c r="J226" s="3"/>
    </row>
    <row r="227" spans="8:10" ht="12.75">
      <c r="H227" s="66"/>
      <c r="I227" s="3"/>
      <c r="J227" s="3"/>
    </row>
    <row r="228" spans="8:10" ht="12.75">
      <c r="H228" s="66"/>
      <c r="I228" s="3"/>
      <c r="J228" s="3"/>
    </row>
    <row r="229" spans="8:10" ht="12.75">
      <c r="H229" s="66"/>
      <c r="I229" s="3"/>
      <c r="J229" s="3"/>
    </row>
    <row r="230" spans="8:10" ht="12.75">
      <c r="H230" s="66"/>
      <c r="I230" s="3"/>
      <c r="J230" s="3"/>
    </row>
    <row r="231" spans="8:10" ht="12.75">
      <c r="H231" s="66"/>
      <c r="I231" s="3"/>
      <c r="J231" s="3"/>
    </row>
    <row r="232" spans="8:10" ht="12.75">
      <c r="H232" s="66"/>
      <c r="I232" s="3"/>
      <c r="J232" s="3"/>
    </row>
    <row r="233" spans="8:10" ht="12.75">
      <c r="H233" s="66"/>
      <c r="I233" s="3"/>
      <c r="J233" s="3"/>
    </row>
    <row r="234" spans="8:10" ht="12.75">
      <c r="H234" s="66"/>
      <c r="I234" s="3"/>
      <c r="J234" s="3"/>
    </row>
    <row r="235" spans="8:10" ht="12.75">
      <c r="H235" s="66"/>
      <c r="I235" s="3"/>
      <c r="J235" s="3"/>
    </row>
    <row r="236" spans="8:10" ht="12.75">
      <c r="H236" s="66"/>
      <c r="I236" s="3"/>
      <c r="J236" s="3"/>
    </row>
    <row r="237" spans="8:10" ht="12.75">
      <c r="H237" s="66"/>
      <c r="I237" s="3"/>
      <c r="J237" s="3"/>
    </row>
    <row r="238" spans="8:10" ht="12.75">
      <c r="H238" s="66"/>
      <c r="I238" s="3"/>
      <c r="J238" s="3"/>
    </row>
    <row r="239" spans="8:10" ht="12.75">
      <c r="H239" s="66"/>
      <c r="I239" s="3"/>
      <c r="J239" s="3"/>
    </row>
    <row r="240" spans="8:10" ht="12.75">
      <c r="H240" s="66"/>
      <c r="I240" s="3"/>
      <c r="J240" s="3"/>
    </row>
    <row r="241" spans="8:10" ht="12.75">
      <c r="H241" s="66"/>
      <c r="I241" s="3"/>
      <c r="J241" s="3"/>
    </row>
    <row r="242" spans="8:10" ht="12.75">
      <c r="H242" s="66"/>
      <c r="I242" s="3"/>
      <c r="J242" s="3"/>
    </row>
    <row r="243" spans="8:10" ht="12.75">
      <c r="H243" s="66"/>
      <c r="I243" s="3"/>
      <c r="J243" s="3"/>
    </row>
    <row r="244" spans="8:10" ht="12.75">
      <c r="H244" s="66"/>
      <c r="I244" s="3"/>
      <c r="J244" s="3"/>
    </row>
    <row r="245" spans="8:10" ht="12.75">
      <c r="H245" s="66"/>
      <c r="I245" s="3"/>
      <c r="J245" s="3"/>
    </row>
    <row r="246" spans="8:10" ht="12.75">
      <c r="H246" s="66"/>
      <c r="I246" s="3"/>
      <c r="J246" s="3"/>
    </row>
    <row r="247" spans="8:10" ht="12.75">
      <c r="H247" s="66"/>
      <c r="I247" s="3"/>
      <c r="J247" s="3"/>
    </row>
    <row r="248" spans="8:10" ht="12.75">
      <c r="H248" s="66"/>
      <c r="I248" s="3"/>
      <c r="J248" s="3"/>
    </row>
    <row r="249" spans="8:10" ht="12.75">
      <c r="H249" s="66"/>
      <c r="I249" s="3"/>
      <c r="J249" s="3"/>
    </row>
    <row r="250" spans="8:10" ht="12.75">
      <c r="H250" s="66"/>
      <c r="I250" s="3"/>
      <c r="J250" s="3"/>
    </row>
    <row r="251" spans="8:10" ht="12.75">
      <c r="H251" s="66"/>
      <c r="I251" s="3"/>
      <c r="J251" s="3"/>
    </row>
    <row r="252" spans="8:10" ht="12.75">
      <c r="H252" s="66"/>
      <c r="I252" s="3"/>
      <c r="J252" s="3"/>
    </row>
    <row r="253" spans="8:10" ht="12.75">
      <c r="H253" s="66"/>
      <c r="I253" s="3"/>
      <c r="J253" s="3"/>
    </row>
    <row r="254" spans="8:10" ht="12.75">
      <c r="H254" s="66"/>
      <c r="I254" s="3"/>
      <c r="J254" s="3"/>
    </row>
    <row r="255" spans="8:10" ht="12.75">
      <c r="H255" s="66"/>
      <c r="I255" s="3"/>
      <c r="J255" s="3"/>
    </row>
    <row r="256" spans="8:10" ht="12.75">
      <c r="H256" s="66"/>
      <c r="I256" s="3"/>
      <c r="J256" s="3"/>
    </row>
    <row r="257" spans="8:10" ht="12.75">
      <c r="H257" s="66"/>
      <c r="I257" s="3"/>
      <c r="J257" s="3"/>
    </row>
    <row r="258" spans="8:10" ht="12.75">
      <c r="H258" s="66"/>
      <c r="I258" s="3"/>
      <c r="J258" s="3"/>
    </row>
  </sheetData>
  <sheetProtection/>
  <mergeCells count="8">
    <mergeCell ref="B102:C102"/>
    <mergeCell ref="E102:F102"/>
    <mergeCell ref="B103:C103"/>
    <mergeCell ref="E103:F103"/>
    <mergeCell ref="A1:F1"/>
    <mergeCell ref="A3:F3"/>
    <mergeCell ref="B101:C101"/>
    <mergeCell ref="E101:F101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2014-04-03T12:59:22Z</dcterms:modified>
  <cp:category/>
  <cp:version/>
  <cp:contentType/>
  <cp:contentStatus/>
</cp:coreProperties>
</file>